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760" windowHeight="8235"/>
  </bookViews>
  <sheets>
    <sheet name="初评结果" sheetId="1" r:id="rId1"/>
  </sheets>
  <definedNames>
    <definedName name="_xlnm._FilterDatabase" localSheetId="0" hidden="1">初评结果!$A$1:$R$33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1" i="1"/>
  <c r="O11" s="1"/>
  <c r="P11" s="1"/>
  <c r="N13"/>
  <c r="O13" s="1"/>
  <c r="P13" s="1"/>
  <c r="N14"/>
  <c r="O14" s="1"/>
  <c r="P14" s="1"/>
  <c r="N15"/>
  <c r="O15" s="1"/>
  <c r="P15" s="1"/>
  <c r="N12"/>
  <c r="O12" s="1"/>
  <c r="P12" s="1"/>
  <c r="N16"/>
  <c r="O16" s="1"/>
  <c r="P16" s="1"/>
  <c r="N18"/>
  <c r="O18" s="1"/>
  <c r="P18" s="1"/>
  <c r="N17"/>
  <c r="O17" s="1"/>
  <c r="P17" s="1"/>
  <c r="N19"/>
  <c r="N20"/>
  <c r="O20" s="1"/>
  <c r="P20" s="1"/>
  <c r="N21"/>
  <c r="O21" s="1"/>
  <c r="P21" s="1"/>
  <c r="N22"/>
  <c r="O22" s="1"/>
  <c r="P22" s="1"/>
  <c r="N23"/>
  <c r="O23" s="1"/>
  <c r="P23" s="1"/>
  <c r="N24"/>
  <c r="O24" s="1"/>
  <c r="P24" s="1"/>
  <c r="N25"/>
  <c r="O25" s="1"/>
  <c r="P25" s="1"/>
  <c r="N26"/>
  <c r="O26" s="1"/>
  <c r="P26" s="1"/>
  <c r="N27"/>
  <c r="N28"/>
  <c r="O28" s="1"/>
  <c r="P28" s="1"/>
  <c r="N29"/>
  <c r="O29" s="1"/>
  <c r="P29" s="1"/>
  <c r="N30"/>
  <c r="O30" s="1"/>
  <c r="P30" s="1"/>
  <c r="N31"/>
  <c r="O31" s="1"/>
  <c r="P31" s="1"/>
  <c r="N32"/>
  <c r="O32" s="1"/>
  <c r="P32" s="1"/>
  <c r="N33"/>
  <c r="O33" s="1"/>
  <c r="P33" s="1"/>
  <c r="N10"/>
  <c r="O10" s="1"/>
  <c r="P10" s="1"/>
  <c r="N9"/>
  <c r="O9" s="1"/>
  <c r="P9" s="1"/>
  <c r="N8"/>
  <c r="O8" s="1"/>
  <c r="P8" s="1"/>
  <c r="N7"/>
  <c r="O7" s="1"/>
  <c r="P7" s="1"/>
  <c r="N4"/>
  <c r="O4" s="1"/>
  <c r="P4" s="1"/>
  <c r="N5"/>
  <c r="O5" s="1"/>
  <c r="P5" s="1"/>
  <c r="N6"/>
  <c r="O6" s="1"/>
  <c r="P6" s="1"/>
  <c r="N3"/>
  <c r="O3" s="1"/>
  <c r="P3" s="1"/>
  <c r="O27"/>
  <c r="P27" s="1"/>
  <c r="O19"/>
  <c r="P19" s="1"/>
</calcChain>
</file>

<file path=xl/sharedStrings.xml><?xml version="1.0" encoding="utf-8"?>
<sst xmlns="http://schemas.openxmlformats.org/spreadsheetml/2006/main" count="203" uniqueCount="128">
  <si>
    <t>序号</t>
  </si>
  <si>
    <t>学号</t>
  </si>
  <si>
    <t>姓名</t>
  </si>
  <si>
    <t>学位课程成绩平均分</t>
  </si>
  <si>
    <t>专业排名</t>
  </si>
  <si>
    <t>是否前30%</t>
  </si>
  <si>
    <t>论文分值</t>
  </si>
  <si>
    <t>获奖（奖项，级别，排名第几）</t>
  </si>
  <si>
    <t>获奖分值</t>
  </si>
  <si>
    <t>专利（专利名，类别）</t>
  </si>
  <si>
    <t>专利分值</t>
  </si>
  <si>
    <t>学业成果总分</t>
  </si>
  <si>
    <t>康健</t>
  </si>
  <si>
    <t>否</t>
  </si>
  <si>
    <t>1032011722028</t>
  </si>
  <si>
    <t>朱雅莉</t>
  </si>
  <si>
    <t>谢文菁</t>
  </si>
  <si>
    <t>1032011722016</t>
  </si>
  <si>
    <t>徐甫</t>
  </si>
  <si>
    <t>是</t>
  </si>
  <si>
    <t>一种硒基硫卤玻璃光纤及制备方法，发明专利</t>
  </si>
  <si>
    <t>孙炳恒</t>
  </si>
  <si>
    <t>Journal of Materials chenmistry C,SCI一区top，第一作者）</t>
  </si>
  <si>
    <t>1032011722004</t>
  </si>
  <si>
    <t>单迎双</t>
  </si>
  <si>
    <t>Photonics Research，SCI一区，第一作者</t>
  </si>
  <si>
    <t>中国硅酸盐学会研究生展板设计竞赛三等奖</t>
  </si>
  <si>
    <t>1032011722009</t>
  </si>
  <si>
    <t>张刚</t>
  </si>
  <si>
    <t>李静文</t>
  </si>
  <si>
    <t>全国大学生光电设计竞赛东部区赛创意组三等奖</t>
  </si>
  <si>
    <t>1032011722033</t>
  </si>
  <si>
    <t>徐杰</t>
  </si>
  <si>
    <t>Journal of Luminescence SCI二区 第一作者</t>
  </si>
  <si>
    <t>1032011722022</t>
  </si>
  <si>
    <t>陆浩</t>
  </si>
  <si>
    <t>1032011722018</t>
  </si>
  <si>
    <t>邵岑</t>
  </si>
  <si>
    <t>Ceramics International,SCI 二区TOP，第一作者</t>
  </si>
  <si>
    <t>宋青松</t>
  </si>
  <si>
    <t>1032011722040</t>
  </si>
  <si>
    <t>毛宇杰</t>
  </si>
  <si>
    <t>朱子夜</t>
  </si>
  <si>
    <t>Applied Physical Letters;二区TOP;第一作者</t>
  </si>
  <si>
    <t>潘天文</t>
  </si>
  <si>
    <t>1032011722023</t>
  </si>
  <si>
    <t>陈举</t>
  </si>
  <si>
    <t>ACS 0mega,未分区，第一作者</t>
  </si>
  <si>
    <t>80</t>
  </si>
  <si>
    <t>盖阳</t>
  </si>
  <si>
    <t>1032011722049</t>
  </si>
  <si>
    <t>唐锦文</t>
  </si>
  <si>
    <t>1032011722026</t>
  </si>
  <si>
    <t>陈颖</t>
  </si>
  <si>
    <t>1032011722015</t>
  </si>
  <si>
    <t>张瑶梦</t>
  </si>
  <si>
    <t>1032011722038</t>
  </si>
  <si>
    <t>王剑磊</t>
  </si>
  <si>
    <t>1032011722011</t>
  </si>
  <si>
    <t>王帅</t>
  </si>
  <si>
    <t>1032011722012</t>
  </si>
  <si>
    <t>韩枫</t>
  </si>
  <si>
    <t>基于悬浮芯光纤的可见光增强超连续谱光源（发明专利）</t>
  </si>
  <si>
    <t>1032011722010</t>
  </si>
  <si>
    <t>孙明阳</t>
  </si>
  <si>
    <t>1032011722024</t>
  </si>
  <si>
    <t>杨旭</t>
  </si>
  <si>
    <t>1032011722044</t>
  </si>
  <si>
    <t>张婷</t>
  </si>
  <si>
    <t>1032011722029</t>
  </si>
  <si>
    <t>王石强</t>
  </si>
  <si>
    <t>1032011722001</t>
  </si>
  <si>
    <t>张秋显</t>
  </si>
  <si>
    <t>基于条件深度卷积生成对抗网络的端到端方言辨识方法（发明专利）</t>
  </si>
  <si>
    <t>1032011722002</t>
  </si>
  <si>
    <t>华丽铭</t>
  </si>
  <si>
    <t>1032011722020</t>
  </si>
  <si>
    <t>姚雄权</t>
  </si>
  <si>
    <t>1032011722039</t>
  </si>
  <si>
    <t>梁鑫华</t>
  </si>
  <si>
    <t>专业</t>
    <phoneticPr fontId="10" type="noConversion"/>
  </si>
  <si>
    <t>光学</t>
    <phoneticPr fontId="10" type="noConversion"/>
  </si>
  <si>
    <t>材料</t>
    <phoneticPr fontId="10" type="noConversion"/>
  </si>
  <si>
    <t>理论物理</t>
    <phoneticPr fontId="10" type="noConversion"/>
  </si>
  <si>
    <t>光工</t>
    <phoneticPr fontId="10" type="noConversion"/>
  </si>
  <si>
    <t>3</t>
    <phoneticPr fontId="10" type="noConversion"/>
  </si>
  <si>
    <t>是</t>
    <phoneticPr fontId="10" type="noConversion"/>
  </si>
  <si>
    <t>否</t>
    <phoneticPr fontId="10" type="noConversion"/>
  </si>
  <si>
    <t>1）化学进展，SCI四区，第一作者
2）应用光学，CSCD，第一作者</t>
    <phoneticPr fontId="10" type="noConversion"/>
  </si>
  <si>
    <t>Efficient visible femtosecond supercontinum from an air-suspended-core microstructured optical fiber（CLEO-PR，EI检索；第一作者）</t>
    <phoneticPr fontId="10" type="noConversion"/>
  </si>
  <si>
    <t>1）End-to-End Chinese Dialects Identification in Short Utterances using CNN-BiGRU(ITAIC,EI，第一作者)；
2）基于批量归一化的端到端短时汉语方言辨识（NCMMSC,论文集，第一作者）</t>
    <phoneticPr fontId="10" type="noConversion"/>
  </si>
  <si>
    <t>1.一种近红外机械发光材料及其制备方法与应用 国家发明专利。
2.一种具有超高亮度的蓄光型复相陶瓷材料及其制备方法 国家发明专利 
3. Method for fabricating light-emitting biphsic ceramics with with ultra-high brightness PCT国际专利</t>
    <phoneticPr fontId="10" type="noConversion"/>
  </si>
  <si>
    <t>1.一种双钙钛矿型硅酸盐蓝色荧光粉及其制备方法 发明专利 
2.一种白光LED用硅酸盐蓝色荧光粉及其制备方法 发明专利</t>
    <phoneticPr fontId="10" type="noConversion"/>
  </si>
  <si>
    <t>CHEMICAL COMMUNICATIONS，SCI一区top,第一作者）</t>
    <phoneticPr fontId="10" type="noConversion"/>
  </si>
  <si>
    <t>1）CrystEngComm，SCI二区，第一作者；
2）IEEE Photonics Technol. Lett.，SCI三区，第一作者</t>
    <phoneticPr fontId="10" type="noConversion"/>
  </si>
  <si>
    <t>1.江苏师范大学研究生“十佳学术之星”，校级，排名第1。
2.第二届中国硅酸盐学会青年学者科研能力提升论坛博士生口头报告竞赛二等奖，排名第二. 
3.第二届中国硅酸盐学会青年学者科研能力提升论坛硕士生展板设计竞赛三等奖。
4.第七届创业江苏科技创新大赛优秀团队</t>
    <phoneticPr fontId="10" type="noConversion"/>
  </si>
  <si>
    <t>第六届CALYYPSO研讨会最佳海报奖</t>
    <phoneticPr fontId="10" type="noConversion"/>
  </si>
  <si>
    <t>一种利用银纳米球棒组装SERS基底检测大脑组织中多种氨基酸的方法，发明专利</t>
    <phoneticPr fontId="10" type="noConversion"/>
  </si>
  <si>
    <t>1）Optics Letters,SCI二区top，第一作者）；
2）High-performance Ho:YAG single-crystal
fiber laser in-band pumped by a Tm-doped
all-fiber laser（ASSL,OSA Trends in Optics and Photonics Series,EI,第一作者）</t>
    <phoneticPr fontId="10" type="noConversion"/>
  </si>
  <si>
    <t>论文(期刊名，级别，第几作者)</t>
    <phoneticPr fontId="10" type="noConversion"/>
  </si>
  <si>
    <t>the American Ceramic Society，SCI二区top，第一作者)</t>
    <phoneticPr fontId="10" type="noConversion"/>
  </si>
  <si>
    <r>
      <t>1）</t>
    </r>
    <r>
      <rPr>
        <sz val="11"/>
        <color theme="1"/>
        <rFont val="Times New Roman"/>
        <family val="1"/>
      </rPr>
      <t>Optical Materials</t>
    </r>
    <r>
      <rPr>
        <sz val="11"/>
        <color theme="1"/>
        <rFont val="宋体"/>
        <family val="3"/>
        <charset val="134"/>
      </rPr>
      <t>，</t>
    </r>
    <r>
      <rPr>
        <sz val="11"/>
        <color theme="1"/>
        <rFont val="Times New Roman"/>
        <family val="1"/>
      </rPr>
      <t>SCI</t>
    </r>
    <r>
      <rPr>
        <sz val="11"/>
        <color theme="1"/>
        <rFont val="宋体"/>
        <family val="3"/>
        <charset val="134"/>
      </rPr>
      <t>三区，第一作者</t>
    </r>
    <r>
      <rPr>
        <sz val="11"/>
        <color theme="1"/>
        <rFont val="宋体"/>
        <family val="3"/>
        <charset val="134"/>
        <scheme val="minor"/>
      </rPr>
      <t>)；</t>
    </r>
    <r>
      <rPr>
        <sz val="11"/>
        <color theme="1"/>
        <rFont val="宋体"/>
        <family val="3"/>
        <charset val="134"/>
      </rPr>
      <t xml:space="preserve">
</t>
    </r>
    <r>
      <rPr>
        <sz val="11"/>
        <color theme="1"/>
        <rFont val="Times New Roman"/>
        <family val="1"/>
      </rPr>
      <t>2</t>
    </r>
    <r>
      <rPr>
        <sz val="11"/>
        <color theme="1"/>
        <rFont val="宋体"/>
        <family val="3"/>
        <charset val="134"/>
      </rPr>
      <t>）</t>
    </r>
    <r>
      <rPr>
        <sz val="11"/>
        <color theme="1"/>
        <rFont val="Times New Roman"/>
        <family val="1"/>
      </rPr>
      <t>Optical Engineering</t>
    </r>
    <r>
      <rPr>
        <sz val="11"/>
        <color theme="1"/>
        <rFont val="宋体"/>
        <family val="3"/>
        <charset val="134"/>
      </rPr>
      <t>，</t>
    </r>
    <r>
      <rPr>
        <sz val="11"/>
        <color theme="1"/>
        <rFont val="Times New Roman"/>
        <family val="1"/>
      </rPr>
      <t>SCI</t>
    </r>
    <r>
      <rPr>
        <sz val="11"/>
        <color theme="1"/>
        <rFont val="宋体"/>
        <family val="3"/>
        <charset val="134"/>
      </rPr>
      <t>四区，第一作者</t>
    </r>
    <r>
      <rPr>
        <sz val="11"/>
        <color theme="1"/>
        <rFont val="宋体"/>
        <family val="3"/>
        <charset val="134"/>
        <scheme val="minor"/>
      </rPr>
      <t>)；</t>
    </r>
    <r>
      <rPr>
        <sz val="11"/>
        <color theme="1"/>
        <rFont val="Times New Roman"/>
        <family val="1"/>
      </rPr>
      <t xml:space="preserve">
3. </t>
    </r>
    <r>
      <rPr>
        <sz val="11"/>
        <color theme="1"/>
        <rFont val="Times New Roman"/>
        <family val="1"/>
      </rPr>
      <t>OSA Continuum</t>
    </r>
    <r>
      <rPr>
        <sz val="11"/>
        <color theme="1"/>
        <rFont val="宋体"/>
        <family val="3"/>
        <charset val="134"/>
      </rPr>
      <t>，</t>
    </r>
    <r>
      <rPr>
        <sz val="11"/>
        <color theme="1"/>
        <rFont val="Times New Roman"/>
        <family val="1"/>
      </rPr>
      <t>SCI</t>
    </r>
    <r>
      <rPr>
        <sz val="11"/>
        <color theme="1"/>
        <rFont val="宋体"/>
        <family val="3"/>
        <charset val="134"/>
      </rPr>
      <t>四区，第一作者</t>
    </r>
    <r>
      <rPr>
        <sz val="11"/>
        <color theme="1"/>
        <rFont val="宋体"/>
        <family val="3"/>
        <charset val="134"/>
        <scheme val="minor"/>
      </rPr>
      <t>)</t>
    </r>
    <phoneticPr fontId="10" type="noConversion"/>
  </si>
  <si>
    <t>Direct generation of pulsed vortex beam from a Tm:LuYAG laser at 2018 nm (OSA Laser Congress 2019 (ASSL)，第一作者，EI可检索）</t>
    <phoneticPr fontId="10" type="noConversion"/>
  </si>
  <si>
    <t>Ag Nanoparticle-Modified Silver Nanorods for Surface Enhanced Raman Scattering，Engineering，EI，第一作者</t>
    <phoneticPr fontId="10" type="noConversion"/>
  </si>
  <si>
    <t>一等</t>
    <phoneticPr fontId="10" type="noConversion"/>
  </si>
  <si>
    <t>二等</t>
    <phoneticPr fontId="10" type="noConversion"/>
  </si>
  <si>
    <t>三等</t>
    <phoneticPr fontId="10" type="noConversion"/>
  </si>
  <si>
    <t>初评等级</t>
    <phoneticPr fontId="10" type="noConversion"/>
  </si>
  <si>
    <t>第九届新兴电子材料与器件国际研讨会最佳海报奖</t>
    <phoneticPr fontId="10" type="noConversion"/>
  </si>
  <si>
    <r>
      <t>1）一种采用核壳结构粉体制备YAG透明陶瓷的方法，发明专利；
2）</t>
    </r>
    <r>
      <rPr>
        <sz val="11"/>
        <rFont val="宋体"/>
        <family val="3"/>
        <charset val="134"/>
        <scheme val="minor"/>
      </rPr>
      <t>一种提升YAG基透明陶瓷掺杂离子固溶度的方法，发明专利</t>
    </r>
    <phoneticPr fontId="10" type="noConversion"/>
  </si>
  <si>
    <r>
      <rPr>
        <sz val="11"/>
        <color theme="1"/>
        <rFont val="宋体"/>
        <family val="3"/>
        <charset val="134"/>
        <scheme val="minor"/>
      </rPr>
      <t xml:space="preserve">1）一种新型疏水亲油树脂的制备方法，发明专利
</t>
    </r>
    <r>
      <rPr>
        <sz val="11"/>
        <rFont val="宋体"/>
        <family val="3"/>
        <charset val="134"/>
        <scheme val="minor"/>
      </rPr>
      <t xml:space="preserve">2）自循环水培排架，发明专利 </t>
    </r>
    <r>
      <rPr>
        <sz val="11"/>
        <color theme="1"/>
        <rFont val="宋体"/>
        <family val="3"/>
        <charset val="134"/>
        <scheme val="minor"/>
      </rPr>
      <t xml:space="preserve">
3）一种2-甲基喹啉的合成方法，发明专利</t>
    </r>
    <phoneticPr fontId="10" type="noConversion"/>
  </si>
  <si>
    <r>
      <rPr>
        <sz val="11"/>
        <rFont val="宋体"/>
        <family val="3"/>
        <charset val="134"/>
        <scheme val="minor"/>
      </rPr>
      <t>1）自动泌水脾（发明专利）</t>
    </r>
    <r>
      <rPr>
        <sz val="11"/>
        <color theme="1"/>
        <rFont val="宋体"/>
        <family val="3"/>
        <charset val="134"/>
        <scheme val="minor"/>
      </rPr>
      <t xml:space="preserve">
2）一种用于吸附苯酚的金属-有机骨架材料（发明专利）</t>
    </r>
    <phoneticPr fontId="10" type="noConversion"/>
  </si>
  <si>
    <t>二等</t>
    <phoneticPr fontId="10" type="noConversion"/>
  </si>
  <si>
    <t>二等</t>
    <phoneticPr fontId="10" type="noConversion"/>
  </si>
  <si>
    <t>二等</t>
    <phoneticPr fontId="10" type="noConversion"/>
  </si>
  <si>
    <t>二等</t>
    <phoneticPr fontId="10" type="noConversion"/>
  </si>
  <si>
    <t>二等</t>
    <phoneticPr fontId="10" type="noConversion"/>
  </si>
  <si>
    <t>二等</t>
    <phoneticPr fontId="10" type="noConversion"/>
  </si>
  <si>
    <t>二等</t>
    <phoneticPr fontId="10" type="noConversion"/>
  </si>
  <si>
    <t>二等</t>
    <phoneticPr fontId="10" type="noConversion"/>
  </si>
  <si>
    <t>学业成果标准分</t>
    <phoneticPr fontId="10" type="noConversion"/>
  </si>
  <si>
    <t>备注</t>
    <phoneticPr fontId="10" type="noConversion"/>
  </si>
  <si>
    <t>国奖</t>
    <phoneticPr fontId="10" type="noConversion"/>
  </si>
  <si>
    <t>获国奖则调为二等</t>
    <phoneticPr fontId="10" type="noConversion"/>
  </si>
  <si>
    <t>王剑磊获国奖则调为一等</t>
    <phoneticPr fontId="10" type="noConversion"/>
  </si>
  <si>
    <t>综合评分</t>
    <phoneticPr fontId="10" type="noConversion"/>
  </si>
  <si>
    <t>排名</t>
    <phoneticPr fontId="10" type="noConversion"/>
  </si>
  <si>
    <t>物电学院2019年硕士研究生学业奖学金初评公示（2017级）</t>
    <phoneticPr fontId="10" type="noConversion"/>
  </si>
</sst>
</file>

<file path=xl/styles.xml><?xml version="1.0" encoding="utf-8"?>
<styleSheet xmlns="http://schemas.openxmlformats.org/spreadsheetml/2006/main">
  <numFmts count="6">
    <numFmt numFmtId="176" formatCode="0_ "/>
    <numFmt numFmtId="177" formatCode="000000"/>
    <numFmt numFmtId="178" formatCode="0.00_ "/>
    <numFmt numFmtId="179" formatCode="0_);[Red]\(0\)"/>
    <numFmt numFmtId="180" formatCode="0.0_ "/>
    <numFmt numFmtId="181" formatCode="0.00_);[Red]\(0.00\)"/>
  </numFmts>
  <fonts count="14">
    <font>
      <sz val="11"/>
      <color theme="1"/>
      <name val="宋体"/>
      <charset val="134"/>
      <scheme val="minor"/>
    </font>
    <font>
      <sz val="11"/>
      <color theme="1"/>
      <name val="Times New Roman"/>
      <family val="1"/>
    </font>
    <font>
      <sz val="11"/>
      <color theme="1"/>
      <name val="宋体"/>
      <family val="3"/>
      <charset val="134"/>
    </font>
    <font>
      <sz val="11"/>
      <name val="宋体"/>
      <family val="3"/>
      <charset val="134"/>
      <scheme val="minor"/>
    </font>
    <font>
      <sz val="18"/>
      <color theme="1"/>
      <name val="宋体"/>
      <family val="3"/>
      <charset val="134"/>
      <scheme val="minor"/>
    </font>
    <font>
      <b/>
      <sz val="11"/>
      <color theme="1"/>
      <name val="宋体"/>
      <family val="3"/>
      <charset val="134"/>
      <scheme val="minor"/>
    </font>
    <font>
      <b/>
      <sz val="11"/>
      <color rgb="FFFF0000"/>
      <name val="宋体"/>
      <family val="3"/>
      <charset val="134"/>
      <scheme val="minor"/>
    </font>
    <font>
      <sz val="11"/>
      <color rgb="FFFF0000"/>
      <name val="宋体"/>
      <family val="3"/>
      <charset val="134"/>
      <scheme val="minor"/>
    </font>
    <font>
      <sz val="11"/>
      <color rgb="FF303030"/>
      <name val="宋体"/>
      <family val="3"/>
      <charset val="134"/>
      <scheme val="minor"/>
    </font>
    <font>
      <sz val="11"/>
      <color theme="1"/>
      <name val="宋体"/>
      <family val="3"/>
      <charset val="134"/>
      <scheme val="minor"/>
    </font>
    <font>
      <sz val="9"/>
      <name val="宋体"/>
      <family val="3"/>
      <charset val="134"/>
      <scheme val="minor"/>
    </font>
    <font>
      <sz val="11"/>
      <color theme="1"/>
      <name val="宋体"/>
      <family val="3"/>
      <charset val="134"/>
      <scheme val="minor"/>
    </font>
    <font>
      <b/>
      <sz val="11"/>
      <name val="宋体"/>
      <family val="3"/>
      <charset val="134"/>
      <scheme val="minor"/>
    </font>
    <font>
      <b/>
      <sz val="11"/>
      <color theme="1"/>
      <name val="宋体"/>
      <family val="3"/>
      <charset val="134"/>
      <scheme val="minor"/>
    </font>
  </fonts>
  <fills count="6">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s>
  <cellStyleXfs count="1">
    <xf numFmtId="0" fontId="0" fillId="0" borderId="0">
      <alignment vertical="center"/>
    </xf>
  </cellStyleXfs>
  <cellXfs count="83">
    <xf numFmtId="0" fontId="0" fillId="0" borderId="0" xfId="0">
      <alignment vertical="center"/>
    </xf>
    <xf numFmtId="0" fontId="3" fillId="0" borderId="0" xfId="0" applyFont="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0" fillId="3" borderId="1" xfId="0" applyFill="1" applyBorder="1" applyAlignment="1">
      <alignment horizontal="center" vertical="center" wrapText="1"/>
    </xf>
    <xf numFmtId="177" fontId="0" fillId="3" borderId="1" xfId="0" applyNumberFormat="1" applyFill="1" applyBorder="1" applyAlignment="1">
      <alignment horizontal="center" vertical="center" wrapText="1"/>
    </xf>
    <xf numFmtId="0" fontId="9" fillId="3" borderId="1" xfId="0" applyFont="1" applyFill="1" applyBorder="1" applyAlignment="1">
      <alignment horizontal="center" vertical="center" wrapText="1"/>
    </xf>
    <xf numFmtId="177" fontId="0" fillId="3" borderId="1" xfId="0" quotePrefix="1" applyNumberFormat="1" applyFill="1" applyBorder="1" applyAlignment="1">
      <alignment horizontal="center" vertical="center" wrapText="1"/>
    </xf>
    <xf numFmtId="0" fontId="3" fillId="4" borderId="1" xfId="0" applyFont="1" applyFill="1" applyBorder="1" applyAlignment="1">
      <alignment horizontal="center" vertical="center" wrapText="1"/>
    </xf>
    <xf numFmtId="176" fontId="3" fillId="4"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176" fontId="0" fillId="4" borderId="1" xfId="0" applyNumberForma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177" fontId="0" fillId="4" borderId="1" xfId="0" applyNumberFormat="1" applyFill="1" applyBorder="1" applyAlignment="1">
      <alignment horizontal="center" vertical="center" wrapText="1"/>
    </xf>
    <xf numFmtId="180" fontId="0" fillId="3" borderId="1" xfId="0" applyNumberFormat="1" applyFill="1" applyBorder="1" applyAlignment="1">
      <alignment horizontal="center" vertical="center" wrapText="1"/>
    </xf>
    <xf numFmtId="180" fontId="3" fillId="4" borderId="1"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9" fillId="4" borderId="1" xfId="0" applyFont="1" applyFill="1" applyBorder="1" applyAlignment="1">
      <alignment horizontal="center" vertical="center" wrapText="1"/>
    </xf>
    <xf numFmtId="0" fontId="0" fillId="2" borderId="1" xfId="0" applyFill="1" applyBorder="1" applyAlignment="1">
      <alignment horizontal="center" vertical="center" wrapText="1"/>
    </xf>
    <xf numFmtId="177" fontId="0" fillId="2" borderId="1" xfId="0" applyNumberFormat="1" applyFill="1" applyBorder="1" applyAlignment="1">
      <alignment horizontal="center" vertical="center" wrapText="1"/>
    </xf>
    <xf numFmtId="0" fontId="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80" fontId="0" fillId="2" borderId="1" xfId="0" applyNumberFormat="1" applyFill="1" applyBorder="1" applyAlignment="1">
      <alignment horizontal="center" vertical="center" wrapText="1"/>
    </xf>
    <xf numFmtId="0" fontId="3" fillId="4" borderId="3"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wrapText="1"/>
    </xf>
    <xf numFmtId="178" fontId="9" fillId="5" borderId="1" xfId="0" applyNumberFormat="1" applyFont="1" applyFill="1" applyBorder="1" applyAlignment="1">
      <alignment horizontal="center" vertical="center" wrapText="1"/>
    </xf>
    <xf numFmtId="180" fontId="0" fillId="5" borderId="1" xfId="0" applyNumberFormat="1" applyFill="1" applyBorder="1" applyAlignment="1">
      <alignment horizontal="center" vertical="center" wrapText="1"/>
    </xf>
    <xf numFmtId="0" fontId="9" fillId="5" borderId="1" xfId="0" applyFont="1" applyFill="1" applyBorder="1" applyAlignment="1">
      <alignment horizontal="center" vertical="center" wrapText="1"/>
    </xf>
    <xf numFmtId="49" fontId="0" fillId="5" borderId="1" xfId="0" applyNumberFormat="1" applyFont="1" applyFill="1" applyBorder="1" applyAlignment="1">
      <alignment horizontal="center" vertical="center" wrapText="1"/>
    </xf>
    <xf numFmtId="0" fontId="0" fillId="5" borderId="1" xfId="0" quotePrefix="1" applyFill="1" applyBorder="1" applyAlignment="1">
      <alignment horizontal="center" vertical="center" wrapText="1"/>
    </xf>
    <xf numFmtId="0" fontId="0" fillId="5" borderId="1" xfId="0" quotePrefix="1" applyFont="1" applyFill="1" applyBorder="1" applyAlignment="1">
      <alignment horizontal="center" vertical="center" wrapText="1"/>
    </xf>
    <xf numFmtId="176" fontId="0" fillId="5" borderId="1" xfId="0" quotePrefix="1" applyNumberFormat="1" applyFont="1" applyFill="1" applyBorder="1" applyAlignment="1">
      <alignment horizontal="center" vertical="center" wrapText="1"/>
    </xf>
    <xf numFmtId="49" fontId="0" fillId="5" borderId="1" xfId="0" applyNumberFormat="1" applyFill="1" applyBorder="1" applyAlignment="1">
      <alignment horizontal="center" vertical="center" wrapText="1"/>
    </xf>
    <xf numFmtId="0" fontId="0" fillId="5" borderId="0" xfId="0" applyFill="1" applyAlignment="1">
      <alignment horizontal="center" vertical="center" wrapText="1"/>
    </xf>
    <xf numFmtId="179" fontId="0" fillId="5" borderId="1" xfId="0" quotePrefix="1"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181" fontId="3" fillId="4" borderId="1" xfId="0" applyNumberFormat="1" applyFont="1" applyFill="1" applyBorder="1" applyAlignment="1">
      <alignment horizontal="center" vertical="center" wrapText="1"/>
    </xf>
    <xf numFmtId="181" fontId="0" fillId="4" borderId="1" xfId="0" applyNumberFormat="1" applyFill="1" applyBorder="1" applyAlignment="1">
      <alignment horizontal="center" vertical="center" wrapText="1"/>
    </xf>
    <xf numFmtId="0" fontId="11"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0" fillId="3" borderId="1" xfId="0" applyFill="1" applyBorder="1" applyAlignment="1">
      <alignment horizontal="left" vertical="center" wrapText="1"/>
    </xf>
    <xf numFmtId="181" fontId="0" fillId="2" borderId="1" xfId="0" applyNumberFormat="1" applyFont="1" applyFill="1" applyBorder="1" applyAlignment="1">
      <alignment horizontal="center" vertical="center" wrapText="1"/>
    </xf>
    <xf numFmtId="181" fontId="0" fillId="3" borderId="1" xfId="0" applyNumberFormat="1" applyFont="1" applyFill="1" applyBorder="1" applyAlignment="1">
      <alignment horizontal="center" vertical="center" wrapText="1"/>
    </xf>
    <xf numFmtId="181" fontId="0" fillId="5" borderId="1" xfId="0" applyNumberFormat="1" applyFont="1" applyFill="1" applyBorder="1" applyAlignment="1">
      <alignment horizontal="center" vertical="center" wrapText="1"/>
    </xf>
    <xf numFmtId="181" fontId="0" fillId="5" borderId="1" xfId="0" applyNumberFormat="1" applyFill="1" applyBorder="1" applyAlignment="1">
      <alignment horizontal="center" vertical="center" wrapText="1"/>
    </xf>
    <xf numFmtId="181" fontId="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9" fillId="5" borderId="0" xfId="0" applyFont="1" applyFill="1" applyAlignment="1">
      <alignment horizontal="left" vertical="center" wrapText="1"/>
    </xf>
    <xf numFmtId="49" fontId="9"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0" fontId="0" fillId="4" borderId="1" xfId="0" applyFill="1" applyBorder="1" applyAlignment="1">
      <alignment horizontal="left" vertical="center" wrapText="1"/>
    </xf>
    <xf numFmtId="0" fontId="9" fillId="3" borderId="1" xfId="0" applyFont="1" applyFill="1" applyBorder="1" applyAlignment="1">
      <alignment vertical="center" wrapText="1"/>
    </xf>
    <xf numFmtId="0" fontId="3" fillId="3" borderId="1" xfId="0" applyFont="1" applyFill="1" applyBorder="1" applyAlignment="1">
      <alignment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8" fillId="3" borderId="1" xfId="0" applyFont="1" applyFill="1" applyBorder="1" applyAlignment="1">
      <alignment vertical="center" wrapText="1"/>
    </xf>
    <xf numFmtId="0" fontId="9" fillId="3" borderId="0" xfId="0" applyFont="1" applyFill="1" applyBorder="1" applyAlignment="1">
      <alignment horizontal="left" vertical="center" wrapText="1"/>
    </xf>
    <xf numFmtId="0" fontId="0" fillId="3" borderId="0" xfId="0" applyFill="1" applyAlignment="1">
      <alignment horizontal="left" vertical="center" wrapText="1"/>
    </xf>
    <xf numFmtId="0" fontId="8" fillId="3" borderId="1" xfId="0" applyFont="1" applyFill="1" applyBorder="1" applyAlignment="1">
      <alignment horizontal="left" vertical="center" wrapText="1"/>
    </xf>
    <xf numFmtId="0" fontId="0" fillId="5" borderId="1" xfId="0" applyFill="1" applyBorder="1" applyAlignment="1">
      <alignment horizontal="left" vertical="center" wrapText="1"/>
    </xf>
    <xf numFmtId="0" fontId="0" fillId="5" borderId="1" xfId="0" applyFont="1" applyFill="1" applyBorder="1" applyAlignment="1">
      <alignment horizontal="left"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12" fillId="0" borderId="1" xfId="0" applyFont="1" applyBorder="1" applyAlignment="1">
      <alignment horizontal="center" vertical="center" wrapText="1"/>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46"/>
  <sheetViews>
    <sheetView tabSelected="1" zoomScale="85" zoomScaleNormal="85" workbookViewId="0">
      <selection sqref="A1:R1"/>
    </sheetView>
  </sheetViews>
  <sheetFormatPr defaultColWidth="9" defaultRowHeight="13.5"/>
  <cols>
    <col min="1" max="1" width="6.125" style="2" customWidth="1"/>
    <col min="2" max="2" width="13.125" style="3" customWidth="1"/>
    <col min="3" max="5" width="9" style="2"/>
    <col min="6" max="6" width="5.75" style="2" customWidth="1"/>
    <col min="7" max="7" width="7.875" style="2" customWidth="1"/>
    <col min="8" max="8" width="27.875" style="2" customWidth="1"/>
    <col min="9" max="9" width="6" style="2" customWidth="1"/>
    <col min="10" max="10" width="28.75" style="4" customWidth="1"/>
    <col min="11" max="11" width="4.75" style="2" customWidth="1"/>
    <col min="12" max="12" width="29.875" style="2" customWidth="1"/>
    <col min="13" max="13" width="5.625" style="2" customWidth="1"/>
    <col min="14" max="14" width="8.5" style="2" customWidth="1"/>
    <col min="15" max="15" width="8.625" style="2" customWidth="1"/>
    <col min="16" max="16" width="8.5" style="2" customWidth="1"/>
    <col min="17" max="17" width="6.75" style="2" customWidth="1"/>
    <col min="18" max="16384" width="9" style="2"/>
  </cols>
  <sheetData>
    <row r="1" spans="1:19" ht="37.5" customHeight="1">
      <c r="A1" s="81" t="s">
        <v>127</v>
      </c>
      <c r="B1" s="81"/>
      <c r="C1" s="81"/>
      <c r="D1" s="81"/>
      <c r="E1" s="81"/>
      <c r="F1" s="81"/>
      <c r="G1" s="81"/>
      <c r="H1" s="81"/>
      <c r="I1" s="81"/>
      <c r="J1" s="82"/>
      <c r="K1" s="81"/>
      <c r="L1" s="81"/>
      <c r="M1" s="81"/>
      <c r="N1" s="81"/>
      <c r="O1" s="81"/>
      <c r="P1" s="81"/>
      <c r="Q1" s="81"/>
      <c r="R1" s="81"/>
    </row>
    <row r="2" spans="1:19" ht="51.75" customHeight="1">
      <c r="A2" s="5" t="s">
        <v>0</v>
      </c>
      <c r="B2" s="6" t="s">
        <v>1</v>
      </c>
      <c r="C2" s="5" t="s">
        <v>2</v>
      </c>
      <c r="D2" s="5" t="s">
        <v>80</v>
      </c>
      <c r="E2" s="5" t="s">
        <v>3</v>
      </c>
      <c r="F2" s="5" t="s">
        <v>4</v>
      </c>
      <c r="G2" s="5" t="s">
        <v>5</v>
      </c>
      <c r="H2" s="5" t="s">
        <v>99</v>
      </c>
      <c r="I2" s="5" t="s">
        <v>6</v>
      </c>
      <c r="J2" s="5" t="s">
        <v>7</v>
      </c>
      <c r="K2" s="5" t="s">
        <v>8</v>
      </c>
      <c r="L2" s="5" t="s">
        <v>9</v>
      </c>
      <c r="M2" s="5" t="s">
        <v>10</v>
      </c>
      <c r="N2" s="5" t="s">
        <v>11</v>
      </c>
      <c r="O2" s="80" t="s">
        <v>120</v>
      </c>
      <c r="P2" s="80" t="s">
        <v>125</v>
      </c>
      <c r="Q2" s="80" t="s">
        <v>126</v>
      </c>
      <c r="R2" s="7" t="s">
        <v>107</v>
      </c>
      <c r="S2" s="79" t="s">
        <v>121</v>
      </c>
    </row>
    <row r="3" spans="1:19" ht="27">
      <c r="A3" s="13">
        <v>1</v>
      </c>
      <c r="B3" s="13">
        <v>1032011722034</v>
      </c>
      <c r="C3" s="27" t="s">
        <v>42</v>
      </c>
      <c r="D3" s="12" t="s">
        <v>83</v>
      </c>
      <c r="E3" s="42">
        <v>91.125</v>
      </c>
      <c r="F3" s="12">
        <v>2</v>
      </c>
      <c r="G3" s="12" t="s">
        <v>87</v>
      </c>
      <c r="H3" s="61" t="s">
        <v>43</v>
      </c>
      <c r="I3" s="12">
        <v>480</v>
      </c>
      <c r="J3" s="61" t="s">
        <v>108</v>
      </c>
      <c r="K3" s="12">
        <v>20</v>
      </c>
      <c r="L3" s="12"/>
      <c r="M3" s="12"/>
      <c r="N3" s="41">
        <f>I3+K3+M3</f>
        <v>500</v>
      </c>
      <c r="O3" s="12">
        <f>N3*100/500</f>
        <v>100</v>
      </c>
      <c r="P3" s="19">
        <f t="shared" ref="P3:P33" si="0">(E3*0.3)+(O3*0.7)</f>
        <v>97.337500000000006</v>
      </c>
      <c r="Q3" s="12">
        <v>1</v>
      </c>
      <c r="R3" s="12" t="s">
        <v>104</v>
      </c>
      <c r="S3" s="75"/>
    </row>
    <row r="4" spans="1:19" ht="27">
      <c r="A4" s="13">
        <v>2</v>
      </c>
      <c r="B4" s="16" t="s">
        <v>45</v>
      </c>
      <c r="C4" s="16" t="s">
        <v>46</v>
      </c>
      <c r="D4" s="12" t="s">
        <v>83</v>
      </c>
      <c r="E4" s="42">
        <v>90.643000000000001</v>
      </c>
      <c r="F4" s="16" t="s">
        <v>85</v>
      </c>
      <c r="G4" s="16" t="s">
        <v>87</v>
      </c>
      <c r="H4" s="62" t="s">
        <v>47</v>
      </c>
      <c r="I4" s="16" t="s">
        <v>48</v>
      </c>
      <c r="J4" s="62" t="s">
        <v>96</v>
      </c>
      <c r="K4" s="12">
        <v>20</v>
      </c>
      <c r="L4" s="20"/>
      <c r="M4" s="12"/>
      <c r="N4" s="12">
        <f t="shared" ref="N4:N6" si="1">I4+K4+M4</f>
        <v>100</v>
      </c>
      <c r="O4" s="12">
        <f>N4*100/500</f>
        <v>20</v>
      </c>
      <c r="P4" s="19">
        <f t="shared" si="0"/>
        <v>41.192899999999995</v>
      </c>
      <c r="Q4" s="12">
        <v>2</v>
      </c>
      <c r="R4" s="12" t="s">
        <v>112</v>
      </c>
      <c r="S4" s="75"/>
    </row>
    <row r="5" spans="1:19" ht="18" customHeight="1">
      <c r="A5" s="13">
        <v>3</v>
      </c>
      <c r="B5" s="15">
        <v>1032011722050</v>
      </c>
      <c r="C5" s="14" t="s">
        <v>44</v>
      </c>
      <c r="D5" s="12" t="s">
        <v>83</v>
      </c>
      <c r="E5" s="43">
        <v>92</v>
      </c>
      <c r="F5" s="14">
        <v>1</v>
      </c>
      <c r="G5" s="21" t="s">
        <v>86</v>
      </c>
      <c r="H5" s="63"/>
      <c r="I5" s="14"/>
      <c r="J5" s="14"/>
      <c r="K5" s="14"/>
      <c r="L5" s="14"/>
      <c r="M5" s="14"/>
      <c r="N5" s="12">
        <f t="shared" si="1"/>
        <v>0</v>
      </c>
      <c r="O5" s="12">
        <f>N5*100/500</f>
        <v>0</v>
      </c>
      <c r="P5" s="19">
        <f t="shared" si="0"/>
        <v>27.599999999999998</v>
      </c>
      <c r="Q5" s="14">
        <v>3</v>
      </c>
      <c r="R5" s="21" t="s">
        <v>113</v>
      </c>
      <c r="S5" s="75"/>
    </row>
    <row r="6" spans="1:19" ht="18" customHeight="1">
      <c r="A6" s="13">
        <v>4</v>
      </c>
      <c r="B6" s="17">
        <v>1032011722025</v>
      </c>
      <c r="C6" s="14" t="s">
        <v>49</v>
      </c>
      <c r="D6" s="12" t="s">
        <v>83</v>
      </c>
      <c r="E6" s="43">
        <v>87.713999999999999</v>
      </c>
      <c r="F6" s="14">
        <v>4</v>
      </c>
      <c r="G6" s="21" t="s">
        <v>87</v>
      </c>
      <c r="H6" s="63"/>
      <c r="I6" s="14"/>
      <c r="J6" s="14"/>
      <c r="K6" s="14"/>
      <c r="L6" s="14"/>
      <c r="M6" s="14"/>
      <c r="N6" s="12">
        <f t="shared" si="1"/>
        <v>0</v>
      </c>
      <c r="O6" s="12">
        <f>N6*100/500</f>
        <v>0</v>
      </c>
      <c r="P6" s="19">
        <f t="shared" si="0"/>
        <v>26.3142</v>
      </c>
      <c r="Q6" s="14">
        <v>4</v>
      </c>
      <c r="R6" s="21" t="s">
        <v>106</v>
      </c>
      <c r="S6" s="75"/>
    </row>
    <row r="7" spans="1:19" ht="35.25" customHeight="1">
      <c r="A7" s="22">
        <v>5</v>
      </c>
      <c r="B7" s="23" t="s">
        <v>40</v>
      </c>
      <c r="C7" s="22" t="s">
        <v>41</v>
      </c>
      <c r="D7" s="25" t="s">
        <v>82</v>
      </c>
      <c r="E7" s="51">
        <v>91</v>
      </c>
      <c r="F7" s="22">
        <v>2</v>
      </c>
      <c r="G7" s="22" t="s">
        <v>13</v>
      </c>
      <c r="H7" s="58" t="s">
        <v>93</v>
      </c>
      <c r="I7" s="22">
        <v>480</v>
      </c>
      <c r="J7" s="22"/>
      <c r="K7" s="22"/>
      <c r="L7" s="22"/>
      <c r="M7" s="22"/>
      <c r="N7" s="45">
        <f>I7+K7+M7</f>
        <v>480</v>
      </c>
      <c r="O7" s="22">
        <f>N7*100/480</f>
        <v>100</v>
      </c>
      <c r="P7" s="26">
        <f t="shared" si="0"/>
        <v>97.3</v>
      </c>
      <c r="Q7" s="24">
        <v>1</v>
      </c>
      <c r="R7" s="25" t="s">
        <v>105</v>
      </c>
      <c r="S7" s="74" t="s">
        <v>122</v>
      </c>
    </row>
    <row r="8" spans="1:19" ht="61.5" customHeight="1">
      <c r="A8" s="22">
        <v>6</v>
      </c>
      <c r="B8" s="23">
        <v>1032011722030</v>
      </c>
      <c r="C8" s="22" t="s">
        <v>39</v>
      </c>
      <c r="D8" s="25" t="s">
        <v>82</v>
      </c>
      <c r="E8" s="51">
        <v>91.8</v>
      </c>
      <c r="F8" s="22">
        <v>1</v>
      </c>
      <c r="G8" s="22" t="s">
        <v>19</v>
      </c>
      <c r="H8" s="59" t="s">
        <v>94</v>
      </c>
      <c r="I8" s="22">
        <v>280</v>
      </c>
      <c r="J8" s="44"/>
      <c r="K8" s="22"/>
      <c r="L8" s="22"/>
      <c r="M8" s="22"/>
      <c r="N8" s="22">
        <f>I8+K8+M8</f>
        <v>280</v>
      </c>
      <c r="O8" s="26">
        <f>N8*100/480</f>
        <v>58.333333333333336</v>
      </c>
      <c r="P8" s="26">
        <f t="shared" si="0"/>
        <v>68.373333333333335</v>
      </c>
      <c r="Q8" s="22">
        <v>2</v>
      </c>
      <c r="R8" s="25" t="s">
        <v>105</v>
      </c>
      <c r="S8" s="75"/>
    </row>
    <row r="9" spans="1:19" ht="144.75" customHeight="1">
      <c r="A9" s="8">
        <v>7</v>
      </c>
      <c r="B9" s="9">
        <v>1032011722007</v>
      </c>
      <c r="C9" s="8" t="s">
        <v>21</v>
      </c>
      <c r="D9" s="10" t="s">
        <v>81</v>
      </c>
      <c r="E9" s="52">
        <v>87.667000000000002</v>
      </c>
      <c r="F9" s="8">
        <v>8</v>
      </c>
      <c r="G9" s="8" t="s">
        <v>13</v>
      </c>
      <c r="H9" s="50" t="s">
        <v>22</v>
      </c>
      <c r="I9" s="8">
        <v>480</v>
      </c>
      <c r="J9" s="64" t="s">
        <v>95</v>
      </c>
      <c r="K9" s="8">
        <v>80</v>
      </c>
      <c r="L9" s="69" t="s">
        <v>91</v>
      </c>
      <c r="M9" s="8">
        <v>180</v>
      </c>
      <c r="N9" s="56">
        <f>I9+K9+M9</f>
        <v>740</v>
      </c>
      <c r="O9" s="18">
        <f t="shared" ref="O9:O19" si="2">N9*100/740</f>
        <v>100</v>
      </c>
      <c r="P9" s="18">
        <f t="shared" si="0"/>
        <v>96.3001</v>
      </c>
      <c r="Q9" s="8">
        <v>1</v>
      </c>
      <c r="R9" s="10" t="s">
        <v>112</v>
      </c>
      <c r="S9" s="75"/>
    </row>
    <row r="10" spans="1:19" ht="63" customHeight="1">
      <c r="A10" s="8">
        <v>8</v>
      </c>
      <c r="B10" s="9" t="s">
        <v>23</v>
      </c>
      <c r="C10" s="8" t="s">
        <v>24</v>
      </c>
      <c r="D10" s="10" t="s">
        <v>81</v>
      </c>
      <c r="E10" s="52">
        <v>88.167000000000002</v>
      </c>
      <c r="F10" s="8">
        <v>7</v>
      </c>
      <c r="G10" s="8" t="s">
        <v>13</v>
      </c>
      <c r="H10" s="50" t="s">
        <v>25</v>
      </c>
      <c r="I10" s="8">
        <v>480</v>
      </c>
      <c r="J10" s="65" t="s">
        <v>26</v>
      </c>
      <c r="K10" s="8">
        <v>20</v>
      </c>
      <c r="L10" s="60" t="s">
        <v>92</v>
      </c>
      <c r="M10" s="8">
        <v>120</v>
      </c>
      <c r="N10" s="8">
        <f>I10+K10+M10</f>
        <v>620</v>
      </c>
      <c r="O10" s="18">
        <f t="shared" si="2"/>
        <v>83.78378378378379</v>
      </c>
      <c r="P10" s="18">
        <f t="shared" si="0"/>
        <v>85.098748648648638</v>
      </c>
      <c r="Q10" s="8">
        <v>2</v>
      </c>
      <c r="R10" s="10" t="s">
        <v>105</v>
      </c>
      <c r="S10" s="74" t="s">
        <v>122</v>
      </c>
    </row>
    <row r="11" spans="1:19" ht="72" customHeight="1">
      <c r="A11" s="8">
        <v>9</v>
      </c>
      <c r="B11" s="9" t="s">
        <v>36</v>
      </c>
      <c r="C11" s="8" t="s">
        <v>37</v>
      </c>
      <c r="D11" s="10" t="s">
        <v>81</v>
      </c>
      <c r="E11" s="52">
        <v>89.5</v>
      </c>
      <c r="F11" s="8">
        <v>2</v>
      </c>
      <c r="G11" s="8" t="s">
        <v>19</v>
      </c>
      <c r="H11" s="50" t="s">
        <v>38</v>
      </c>
      <c r="I11" s="8">
        <v>480</v>
      </c>
      <c r="J11" s="66"/>
      <c r="K11" s="8"/>
      <c r="L11" s="60" t="s">
        <v>109</v>
      </c>
      <c r="M11" s="8">
        <v>120</v>
      </c>
      <c r="N11" s="8">
        <f t="shared" ref="N11:N33" si="3">I11+K11+M11</f>
        <v>600</v>
      </c>
      <c r="O11" s="18">
        <f t="shared" si="2"/>
        <v>81.081081081081081</v>
      </c>
      <c r="P11" s="18">
        <f t="shared" si="0"/>
        <v>83.606756756756752</v>
      </c>
      <c r="Q11" s="8">
        <v>3</v>
      </c>
      <c r="R11" s="10" t="s">
        <v>104</v>
      </c>
      <c r="S11" s="75"/>
    </row>
    <row r="12" spans="1:19" ht="56.25" customHeight="1">
      <c r="A12" s="8">
        <v>10</v>
      </c>
      <c r="B12" s="9">
        <v>1032011722042</v>
      </c>
      <c r="C12" s="8" t="s">
        <v>29</v>
      </c>
      <c r="D12" s="10" t="s">
        <v>81</v>
      </c>
      <c r="E12" s="52">
        <v>91</v>
      </c>
      <c r="F12" s="8">
        <v>1</v>
      </c>
      <c r="G12" s="8" t="s">
        <v>19</v>
      </c>
      <c r="H12" s="60" t="s">
        <v>103</v>
      </c>
      <c r="I12" s="8">
        <v>80</v>
      </c>
      <c r="J12" s="68" t="s">
        <v>30</v>
      </c>
      <c r="K12" s="8">
        <v>40</v>
      </c>
      <c r="L12" s="71" t="s">
        <v>97</v>
      </c>
      <c r="M12" s="8">
        <v>60</v>
      </c>
      <c r="N12" s="8">
        <f>I12+K12+M12</f>
        <v>180</v>
      </c>
      <c r="O12" s="18">
        <f>N12*100/740</f>
        <v>24.324324324324323</v>
      </c>
      <c r="P12" s="18">
        <f>(E12*0.3)+(O12*0.7)</f>
        <v>44.327027027027029</v>
      </c>
      <c r="Q12" s="8">
        <v>4</v>
      </c>
      <c r="R12" s="10" t="s">
        <v>114</v>
      </c>
      <c r="S12" s="75"/>
    </row>
    <row r="13" spans="1:19" ht="90.75" customHeight="1">
      <c r="A13" s="8">
        <v>11</v>
      </c>
      <c r="B13" s="9" t="s">
        <v>27</v>
      </c>
      <c r="C13" s="8" t="s">
        <v>28</v>
      </c>
      <c r="D13" s="10" t="s">
        <v>81</v>
      </c>
      <c r="E13" s="52">
        <v>87</v>
      </c>
      <c r="F13" s="8">
        <v>9</v>
      </c>
      <c r="G13" s="8" t="s">
        <v>13</v>
      </c>
      <c r="H13" s="50"/>
      <c r="I13" s="8"/>
      <c r="J13" s="66"/>
      <c r="K13" s="8"/>
      <c r="L13" s="48" t="s">
        <v>110</v>
      </c>
      <c r="M13" s="8">
        <v>180</v>
      </c>
      <c r="N13" s="8">
        <f t="shared" si="3"/>
        <v>180</v>
      </c>
      <c r="O13" s="18">
        <f t="shared" si="2"/>
        <v>24.324324324324323</v>
      </c>
      <c r="P13" s="18">
        <f t="shared" si="0"/>
        <v>43.127027027027026</v>
      </c>
      <c r="Q13" s="8">
        <v>5</v>
      </c>
      <c r="R13" s="10" t="s">
        <v>112</v>
      </c>
      <c r="S13" s="75"/>
    </row>
    <row r="14" spans="1:19" ht="33" customHeight="1">
      <c r="A14" s="8">
        <v>12</v>
      </c>
      <c r="B14" s="9" t="s">
        <v>31</v>
      </c>
      <c r="C14" s="8" t="s">
        <v>32</v>
      </c>
      <c r="D14" s="10" t="s">
        <v>81</v>
      </c>
      <c r="E14" s="52">
        <v>88.5</v>
      </c>
      <c r="F14" s="8">
        <v>5</v>
      </c>
      <c r="G14" s="8" t="s">
        <v>13</v>
      </c>
      <c r="H14" s="50" t="s">
        <v>33</v>
      </c>
      <c r="I14" s="8">
        <v>160</v>
      </c>
      <c r="J14" s="67"/>
      <c r="K14" s="8"/>
      <c r="L14" s="70"/>
      <c r="M14" s="8"/>
      <c r="N14" s="8">
        <f t="shared" si="3"/>
        <v>160</v>
      </c>
      <c r="O14" s="18">
        <f t="shared" si="2"/>
        <v>21.621621621621621</v>
      </c>
      <c r="P14" s="18">
        <f t="shared" si="0"/>
        <v>41.685135135135134</v>
      </c>
      <c r="Q14" s="8">
        <v>6</v>
      </c>
      <c r="R14" s="10" t="s">
        <v>115</v>
      </c>
      <c r="S14" s="75"/>
    </row>
    <row r="15" spans="1:19" ht="42" customHeight="1">
      <c r="A15" s="8">
        <v>13</v>
      </c>
      <c r="B15" s="9">
        <v>1032011722037</v>
      </c>
      <c r="C15" s="8" t="s">
        <v>12</v>
      </c>
      <c r="D15" s="10" t="s">
        <v>81</v>
      </c>
      <c r="E15" s="52">
        <v>85.167000000000002</v>
      </c>
      <c r="F15" s="8">
        <v>11</v>
      </c>
      <c r="G15" s="8" t="s">
        <v>13</v>
      </c>
      <c r="H15" s="49" t="s">
        <v>88</v>
      </c>
      <c r="I15" s="8">
        <v>130</v>
      </c>
      <c r="J15" s="66"/>
      <c r="K15" s="8"/>
      <c r="L15" s="48"/>
      <c r="M15" s="8"/>
      <c r="N15" s="8">
        <f t="shared" si="3"/>
        <v>130</v>
      </c>
      <c r="O15" s="18">
        <f t="shared" si="2"/>
        <v>17.567567567567568</v>
      </c>
      <c r="P15" s="18">
        <f t="shared" si="0"/>
        <v>37.847397297297299</v>
      </c>
      <c r="Q15" s="8">
        <v>7</v>
      </c>
      <c r="R15" s="10" t="s">
        <v>116</v>
      </c>
      <c r="S15" s="75"/>
    </row>
    <row r="16" spans="1:19" ht="33.75" customHeight="1">
      <c r="A16" s="8">
        <v>14</v>
      </c>
      <c r="B16" s="11" t="s">
        <v>17</v>
      </c>
      <c r="C16" s="8" t="s">
        <v>18</v>
      </c>
      <c r="D16" s="10" t="s">
        <v>81</v>
      </c>
      <c r="E16" s="52">
        <v>89.167000000000002</v>
      </c>
      <c r="F16" s="8">
        <v>3</v>
      </c>
      <c r="G16" s="8" t="s">
        <v>19</v>
      </c>
      <c r="H16" s="8"/>
      <c r="I16" s="8"/>
      <c r="J16" s="8"/>
      <c r="K16" s="8"/>
      <c r="L16" s="50" t="s">
        <v>20</v>
      </c>
      <c r="M16" s="8">
        <v>60</v>
      </c>
      <c r="N16" s="8">
        <f t="shared" si="3"/>
        <v>60</v>
      </c>
      <c r="O16" s="18">
        <f t="shared" si="2"/>
        <v>8.1081081081081088</v>
      </c>
      <c r="P16" s="18">
        <f t="shared" si="0"/>
        <v>32.425775675675673</v>
      </c>
      <c r="Q16" s="8">
        <v>8</v>
      </c>
      <c r="R16" s="10" t="s">
        <v>117</v>
      </c>
      <c r="S16" s="75"/>
    </row>
    <row r="17" spans="1:19" ht="24.75" customHeight="1">
      <c r="A17" s="8">
        <v>15</v>
      </c>
      <c r="B17" s="9">
        <v>1032011722041</v>
      </c>
      <c r="C17" s="8" t="s">
        <v>16</v>
      </c>
      <c r="D17" s="10" t="s">
        <v>81</v>
      </c>
      <c r="E17" s="55">
        <v>89.143000000000001</v>
      </c>
      <c r="F17" s="8">
        <v>4</v>
      </c>
      <c r="G17" s="8" t="s">
        <v>13</v>
      </c>
      <c r="H17" s="8"/>
      <c r="I17" s="8"/>
      <c r="J17" s="8"/>
      <c r="K17" s="8"/>
      <c r="L17" s="8"/>
      <c r="M17" s="8"/>
      <c r="N17" s="8">
        <f>I17+K17+M17</f>
        <v>0</v>
      </c>
      <c r="O17" s="18">
        <f>N17*100/740</f>
        <v>0</v>
      </c>
      <c r="P17" s="18">
        <f>(E17*0.3)+(O17*0.7)</f>
        <v>26.742899999999999</v>
      </c>
      <c r="Q17" s="8">
        <v>9</v>
      </c>
      <c r="R17" s="10" t="s">
        <v>112</v>
      </c>
      <c r="S17" s="75"/>
    </row>
    <row r="18" spans="1:19" ht="21.75" customHeight="1">
      <c r="A18" s="8">
        <v>16</v>
      </c>
      <c r="B18" s="9" t="s">
        <v>14</v>
      </c>
      <c r="C18" s="8" t="s">
        <v>15</v>
      </c>
      <c r="D18" s="10" t="s">
        <v>81</v>
      </c>
      <c r="E18" s="52">
        <v>88.429000000000002</v>
      </c>
      <c r="F18" s="8">
        <v>6</v>
      </c>
      <c r="G18" s="8" t="s">
        <v>13</v>
      </c>
      <c r="H18" s="8"/>
      <c r="I18" s="8"/>
      <c r="J18" s="8"/>
      <c r="K18" s="8"/>
      <c r="L18" s="8"/>
      <c r="M18" s="8"/>
      <c r="N18" s="8">
        <f t="shared" si="3"/>
        <v>0</v>
      </c>
      <c r="O18" s="18">
        <f t="shared" si="2"/>
        <v>0</v>
      </c>
      <c r="P18" s="18">
        <f t="shared" si="0"/>
        <v>26.528700000000001</v>
      </c>
      <c r="Q18" s="8">
        <v>10</v>
      </c>
      <c r="R18" s="10" t="s">
        <v>106</v>
      </c>
      <c r="S18" s="75"/>
    </row>
    <row r="19" spans="1:19" s="1" customFormat="1" ht="25.5" customHeight="1">
      <c r="A19" s="8">
        <v>17</v>
      </c>
      <c r="B19" s="9" t="s">
        <v>34</v>
      </c>
      <c r="C19" s="8" t="s">
        <v>35</v>
      </c>
      <c r="D19" s="10" t="s">
        <v>81</v>
      </c>
      <c r="E19" s="52">
        <v>85.332999999999998</v>
      </c>
      <c r="F19" s="8">
        <v>10</v>
      </c>
      <c r="G19" s="8" t="s">
        <v>13</v>
      </c>
      <c r="H19" s="8"/>
      <c r="I19" s="8"/>
      <c r="J19" s="8"/>
      <c r="K19" s="8"/>
      <c r="L19" s="8"/>
      <c r="M19" s="8"/>
      <c r="N19" s="8">
        <f t="shared" si="3"/>
        <v>0</v>
      </c>
      <c r="O19" s="18">
        <f t="shared" si="2"/>
        <v>0</v>
      </c>
      <c r="P19" s="18">
        <f t="shared" si="0"/>
        <v>25.599899999999998</v>
      </c>
      <c r="Q19" s="8">
        <v>11</v>
      </c>
      <c r="R19" s="10" t="s">
        <v>106</v>
      </c>
      <c r="S19" s="76"/>
    </row>
    <row r="20" spans="1:19" ht="129.75" customHeight="1">
      <c r="A20" s="29">
        <v>18</v>
      </c>
      <c r="B20" s="29" t="s">
        <v>56</v>
      </c>
      <c r="C20" s="29" t="s">
        <v>57</v>
      </c>
      <c r="D20" s="30" t="s">
        <v>84</v>
      </c>
      <c r="E20" s="53">
        <v>89.83</v>
      </c>
      <c r="F20" s="29">
        <v>4</v>
      </c>
      <c r="G20" s="29" t="s">
        <v>19</v>
      </c>
      <c r="H20" s="40" t="s">
        <v>98</v>
      </c>
      <c r="I20" s="29">
        <v>560</v>
      </c>
      <c r="J20" s="29"/>
      <c r="K20" s="29"/>
      <c r="L20" s="29"/>
      <c r="M20" s="29"/>
      <c r="N20" s="47">
        <f t="shared" si="3"/>
        <v>560</v>
      </c>
      <c r="O20" s="31">
        <f t="shared" ref="O20:O33" si="4">N20*100/560</f>
        <v>100</v>
      </c>
      <c r="P20" s="31">
        <f t="shared" si="0"/>
        <v>96.948999999999998</v>
      </c>
      <c r="Q20" s="29">
        <v>1</v>
      </c>
      <c r="R20" s="32" t="s">
        <v>104</v>
      </c>
      <c r="S20" s="77" t="s">
        <v>123</v>
      </c>
    </row>
    <row r="21" spans="1:19" s="1" customFormat="1" ht="42" customHeight="1">
      <c r="A21" s="29">
        <v>19</v>
      </c>
      <c r="B21" s="33" t="s">
        <v>63</v>
      </c>
      <c r="C21" s="29" t="s">
        <v>64</v>
      </c>
      <c r="D21" s="30" t="s">
        <v>84</v>
      </c>
      <c r="E21" s="53">
        <v>89.33</v>
      </c>
      <c r="F21" s="28">
        <v>7</v>
      </c>
      <c r="G21" s="28" t="s">
        <v>13</v>
      </c>
      <c r="H21" s="40" t="s">
        <v>100</v>
      </c>
      <c r="I21" s="29">
        <v>480</v>
      </c>
      <c r="J21" s="28"/>
      <c r="K21" s="28"/>
      <c r="L21" s="28"/>
      <c r="M21" s="28"/>
      <c r="N21" s="29">
        <f t="shared" si="3"/>
        <v>480</v>
      </c>
      <c r="O21" s="31">
        <f t="shared" si="4"/>
        <v>85.714285714285708</v>
      </c>
      <c r="P21" s="31">
        <f t="shared" si="0"/>
        <v>86.798999999999992</v>
      </c>
      <c r="Q21" s="28">
        <v>2</v>
      </c>
      <c r="R21" s="32" t="s">
        <v>105</v>
      </c>
      <c r="S21" s="78" t="s">
        <v>124</v>
      </c>
    </row>
    <row r="22" spans="1:19" ht="97.5" customHeight="1">
      <c r="A22" s="29">
        <v>20</v>
      </c>
      <c r="B22" s="33" t="s">
        <v>69</v>
      </c>
      <c r="C22" s="29" t="s">
        <v>70</v>
      </c>
      <c r="D22" s="30" t="s">
        <v>84</v>
      </c>
      <c r="E22" s="53">
        <v>88.83</v>
      </c>
      <c r="F22" s="28">
        <v>10</v>
      </c>
      <c r="G22" s="28" t="s">
        <v>13</v>
      </c>
      <c r="H22" s="40" t="s">
        <v>101</v>
      </c>
      <c r="I22" s="29">
        <v>280</v>
      </c>
      <c r="J22" s="29"/>
      <c r="K22" s="29"/>
      <c r="L22" s="29"/>
      <c r="M22" s="29"/>
      <c r="N22" s="29">
        <f t="shared" si="3"/>
        <v>280</v>
      </c>
      <c r="O22" s="31">
        <f t="shared" si="4"/>
        <v>50</v>
      </c>
      <c r="P22" s="31">
        <f t="shared" si="0"/>
        <v>61.649000000000001</v>
      </c>
      <c r="Q22" s="29">
        <v>3</v>
      </c>
      <c r="R22" s="32" t="s">
        <v>112</v>
      </c>
      <c r="S22" s="75"/>
    </row>
    <row r="23" spans="1:19" ht="94.5">
      <c r="A23" s="29">
        <v>21</v>
      </c>
      <c r="B23" s="34" t="s">
        <v>71</v>
      </c>
      <c r="C23" s="28" t="s">
        <v>72</v>
      </c>
      <c r="D23" s="30" t="s">
        <v>84</v>
      </c>
      <c r="E23" s="54">
        <v>88.332999999999998</v>
      </c>
      <c r="F23" s="28">
        <v>11</v>
      </c>
      <c r="G23" s="28" t="s">
        <v>13</v>
      </c>
      <c r="H23" s="40" t="s">
        <v>90</v>
      </c>
      <c r="I23" s="28">
        <v>100</v>
      </c>
      <c r="J23" s="28"/>
      <c r="K23" s="28"/>
      <c r="L23" s="72" t="s">
        <v>73</v>
      </c>
      <c r="M23" s="28">
        <v>60</v>
      </c>
      <c r="N23" s="29">
        <f t="shared" si="3"/>
        <v>160</v>
      </c>
      <c r="O23" s="31">
        <f t="shared" si="4"/>
        <v>28.571428571428573</v>
      </c>
      <c r="P23" s="31">
        <f t="shared" si="0"/>
        <v>46.499899999999997</v>
      </c>
      <c r="Q23" s="28">
        <v>4</v>
      </c>
      <c r="R23" s="32" t="s">
        <v>113</v>
      </c>
      <c r="S23" s="75"/>
    </row>
    <row r="24" spans="1:19" ht="75" customHeight="1">
      <c r="A24" s="29">
        <v>22</v>
      </c>
      <c r="B24" s="29" t="s">
        <v>60</v>
      </c>
      <c r="C24" s="29" t="s">
        <v>61</v>
      </c>
      <c r="D24" s="30" t="s">
        <v>84</v>
      </c>
      <c r="E24" s="53">
        <v>89.5</v>
      </c>
      <c r="F24" s="28">
        <v>6</v>
      </c>
      <c r="G24" s="28" t="s">
        <v>13</v>
      </c>
      <c r="H24" s="57" t="s">
        <v>89</v>
      </c>
      <c r="I24" s="29">
        <v>80</v>
      </c>
      <c r="J24" s="29"/>
      <c r="K24" s="29"/>
      <c r="L24" s="73" t="s">
        <v>62</v>
      </c>
      <c r="M24" s="29">
        <v>60</v>
      </c>
      <c r="N24" s="29">
        <f t="shared" si="3"/>
        <v>140</v>
      </c>
      <c r="O24" s="31">
        <f t="shared" si="4"/>
        <v>25</v>
      </c>
      <c r="P24" s="31">
        <f t="shared" si="0"/>
        <v>44.349999999999994</v>
      </c>
      <c r="Q24" s="29">
        <v>5</v>
      </c>
      <c r="R24" s="32" t="s">
        <v>112</v>
      </c>
      <c r="S24" s="75"/>
    </row>
    <row r="25" spans="1:19" ht="63" customHeight="1">
      <c r="A25" s="29">
        <v>23</v>
      </c>
      <c r="B25" s="33" t="s">
        <v>67</v>
      </c>
      <c r="C25" s="29" t="s">
        <v>68</v>
      </c>
      <c r="D25" s="30" t="s">
        <v>84</v>
      </c>
      <c r="E25" s="53">
        <v>89.143000000000001</v>
      </c>
      <c r="F25" s="28">
        <v>9</v>
      </c>
      <c r="G25" s="28" t="s">
        <v>13</v>
      </c>
      <c r="H25" s="29"/>
      <c r="I25" s="29"/>
      <c r="J25" s="29"/>
      <c r="K25" s="29"/>
      <c r="L25" s="46" t="s">
        <v>111</v>
      </c>
      <c r="M25" s="29">
        <v>120</v>
      </c>
      <c r="N25" s="29">
        <f t="shared" si="3"/>
        <v>120</v>
      </c>
      <c r="O25" s="31">
        <f t="shared" si="4"/>
        <v>21.428571428571427</v>
      </c>
      <c r="P25" s="31">
        <f t="shared" si="0"/>
        <v>41.742899999999999</v>
      </c>
      <c r="Q25" s="28">
        <v>6</v>
      </c>
      <c r="R25" s="32" t="s">
        <v>118</v>
      </c>
      <c r="S25" s="75"/>
    </row>
    <row r="26" spans="1:19" ht="78.75" customHeight="1">
      <c r="A26" s="29">
        <v>24</v>
      </c>
      <c r="B26" s="34" t="s">
        <v>52</v>
      </c>
      <c r="C26" s="28" t="s">
        <v>53</v>
      </c>
      <c r="D26" s="30" t="s">
        <v>84</v>
      </c>
      <c r="E26" s="54">
        <v>90.167000000000002</v>
      </c>
      <c r="F26" s="28">
        <v>2</v>
      </c>
      <c r="G26" s="28" t="s">
        <v>19</v>
      </c>
      <c r="H26" s="32" t="s">
        <v>102</v>
      </c>
      <c r="I26" s="28">
        <v>80</v>
      </c>
      <c r="J26" s="28"/>
      <c r="K26" s="28"/>
      <c r="L26" s="28"/>
      <c r="M26" s="28"/>
      <c r="N26" s="29">
        <f t="shared" si="3"/>
        <v>80</v>
      </c>
      <c r="O26" s="31">
        <f t="shared" si="4"/>
        <v>14.285714285714286</v>
      </c>
      <c r="P26" s="31">
        <f t="shared" si="0"/>
        <v>37.0501</v>
      </c>
      <c r="Q26" s="29">
        <v>7</v>
      </c>
      <c r="R26" s="32" t="s">
        <v>112</v>
      </c>
      <c r="S26" s="75"/>
    </row>
    <row r="27" spans="1:19" ht="21.75" customHeight="1">
      <c r="A27" s="29">
        <v>25</v>
      </c>
      <c r="B27" s="35" t="s">
        <v>50</v>
      </c>
      <c r="C27" s="29" t="s">
        <v>51</v>
      </c>
      <c r="D27" s="30" t="s">
        <v>84</v>
      </c>
      <c r="E27" s="53">
        <v>90.8</v>
      </c>
      <c r="F27" s="28">
        <v>1</v>
      </c>
      <c r="G27" s="28" t="s">
        <v>19</v>
      </c>
      <c r="H27" s="28"/>
      <c r="I27" s="28"/>
      <c r="J27" s="28"/>
      <c r="K27" s="28"/>
      <c r="L27" s="28"/>
      <c r="M27" s="28"/>
      <c r="N27" s="29">
        <f t="shared" si="3"/>
        <v>0</v>
      </c>
      <c r="O27" s="31">
        <f t="shared" si="4"/>
        <v>0</v>
      </c>
      <c r="P27" s="31">
        <f t="shared" si="0"/>
        <v>27.24</v>
      </c>
      <c r="Q27" s="28">
        <v>8</v>
      </c>
      <c r="R27" s="32" t="s">
        <v>112</v>
      </c>
      <c r="S27" s="75"/>
    </row>
    <row r="28" spans="1:19" ht="24" customHeight="1">
      <c r="A28" s="29">
        <v>26</v>
      </c>
      <c r="B28" s="29" t="s">
        <v>54</v>
      </c>
      <c r="C28" s="29" t="s">
        <v>55</v>
      </c>
      <c r="D28" s="30" t="s">
        <v>84</v>
      </c>
      <c r="E28" s="53">
        <v>89.83</v>
      </c>
      <c r="F28" s="28">
        <v>3</v>
      </c>
      <c r="G28" s="28" t="s">
        <v>19</v>
      </c>
      <c r="H28" s="29"/>
      <c r="I28" s="29"/>
      <c r="J28" s="29"/>
      <c r="K28" s="29"/>
      <c r="L28" s="29"/>
      <c r="M28" s="29"/>
      <c r="N28" s="29">
        <f t="shared" si="3"/>
        <v>0</v>
      </c>
      <c r="O28" s="31">
        <f t="shared" si="4"/>
        <v>0</v>
      </c>
      <c r="P28" s="31">
        <f t="shared" si="0"/>
        <v>26.948999999999998</v>
      </c>
      <c r="Q28" s="29">
        <v>9</v>
      </c>
      <c r="R28" s="32" t="s">
        <v>119</v>
      </c>
      <c r="S28" s="75"/>
    </row>
    <row r="29" spans="1:19" ht="21" customHeight="1">
      <c r="A29" s="29">
        <v>27</v>
      </c>
      <c r="B29" s="36" t="s">
        <v>58</v>
      </c>
      <c r="C29" s="29" t="s">
        <v>59</v>
      </c>
      <c r="D29" s="30" t="s">
        <v>84</v>
      </c>
      <c r="E29" s="53">
        <v>89.667000000000002</v>
      </c>
      <c r="F29" s="28">
        <v>5</v>
      </c>
      <c r="G29" s="28" t="s">
        <v>13</v>
      </c>
      <c r="H29" s="28"/>
      <c r="I29" s="28"/>
      <c r="J29" s="28"/>
      <c r="K29" s="28"/>
      <c r="L29" s="28"/>
      <c r="M29" s="28"/>
      <c r="N29" s="29">
        <f t="shared" si="3"/>
        <v>0</v>
      </c>
      <c r="O29" s="31">
        <f t="shared" si="4"/>
        <v>0</v>
      </c>
      <c r="P29" s="31">
        <f t="shared" si="0"/>
        <v>26.900099999999998</v>
      </c>
      <c r="Q29" s="28">
        <v>9</v>
      </c>
      <c r="R29" s="32" t="s">
        <v>119</v>
      </c>
      <c r="S29" s="75"/>
    </row>
    <row r="30" spans="1:19" ht="16.5" customHeight="1">
      <c r="A30" s="29">
        <v>28</v>
      </c>
      <c r="B30" s="37" t="s">
        <v>65</v>
      </c>
      <c r="C30" s="28" t="s">
        <v>66</v>
      </c>
      <c r="D30" s="30" t="s">
        <v>84</v>
      </c>
      <c r="E30" s="54">
        <v>89.167000000000002</v>
      </c>
      <c r="F30" s="28">
        <v>8</v>
      </c>
      <c r="G30" s="28" t="s">
        <v>13</v>
      </c>
      <c r="H30" s="28"/>
      <c r="I30" s="28"/>
      <c r="J30" s="28"/>
      <c r="K30" s="28"/>
      <c r="L30" s="38"/>
      <c r="M30" s="28"/>
      <c r="N30" s="29">
        <f t="shared" si="3"/>
        <v>0</v>
      </c>
      <c r="O30" s="31">
        <f t="shared" si="4"/>
        <v>0</v>
      </c>
      <c r="P30" s="31">
        <f t="shared" si="0"/>
        <v>26.7501</v>
      </c>
      <c r="Q30" s="29">
        <v>11</v>
      </c>
      <c r="R30" s="32" t="s">
        <v>112</v>
      </c>
      <c r="S30" s="75"/>
    </row>
    <row r="31" spans="1:19" ht="22.5" customHeight="1">
      <c r="A31" s="29">
        <v>29</v>
      </c>
      <c r="B31" s="39" t="s">
        <v>74</v>
      </c>
      <c r="C31" s="29" t="s">
        <v>75</v>
      </c>
      <c r="D31" s="30" t="s">
        <v>84</v>
      </c>
      <c r="E31" s="53">
        <v>88.167000000000002</v>
      </c>
      <c r="F31" s="28">
        <v>12</v>
      </c>
      <c r="G31" s="28" t="s">
        <v>13</v>
      </c>
      <c r="H31" s="28"/>
      <c r="I31" s="28"/>
      <c r="J31" s="28"/>
      <c r="K31" s="28"/>
      <c r="L31" s="28"/>
      <c r="M31" s="28"/>
      <c r="N31" s="29">
        <f t="shared" si="3"/>
        <v>0</v>
      </c>
      <c r="O31" s="31">
        <f t="shared" si="4"/>
        <v>0</v>
      </c>
      <c r="P31" s="31">
        <f t="shared" si="0"/>
        <v>26.450099999999999</v>
      </c>
      <c r="Q31" s="28">
        <v>12</v>
      </c>
      <c r="R31" s="32" t="s">
        <v>106</v>
      </c>
      <c r="S31" s="75"/>
    </row>
    <row r="32" spans="1:19" ht="21.75" customHeight="1">
      <c r="A32" s="29">
        <v>30</v>
      </c>
      <c r="B32" s="33" t="s">
        <v>76</v>
      </c>
      <c r="C32" s="29" t="s">
        <v>77</v>
      </c>
      <c r="D32" s="30" t="s">
        <v>84</v>
      </c>
      <c r="E32" s="54">
        <v>87.286000000000001</v>
      </c>
      <c r="F32" s="28">
        <v>13</v>
      </c>
      <c r="G32" s="28" t="s">
        <v>13</v>
      </c>
      <c r="H32" s="28"/>
      <c r="I32" s="28"/>
      <c r="J32" s="28"/>
      <c r="K32" s="28"/>
      <c r="L32" s="28"/>
      <c r="M32" s="28"/>
      <c r="N32" s="29">
        <f t="shared" si="3"/>
        <v>0</v>
      </c>
      <c r="O32" s="31">
        <f t="shared" si="4"/>
        <v>0</v>
      </c>
      <c r="P32" s="31">
        <f t="shared" si="0"/>
        <v>26.1858</v>
      </c>
      <c r="Q32" s="29">
        <v>13</v>
      </c>
      <c r="R32" s="32" t="s">
        <v>106</v>
      </c>
      <c r="S32" s="75"/>
    </row>
    <row r="33" spans="1:19" ht="25.5" customHeight="1">
      <c r="A33" s="29">
        <v>31</v>
      </c>
      <c r="B33" s="33" t="s">
        <v>78</v>
      </c>
      <c r="C33" s="29" t="s">
        <v>79</v>
      </c>
      <c r="D33" s="30" t="s">
        <v>84</v>
      </c>
      <c r="E33" s="53">
        <v>85.667000000000002</v>
      </c>
      <c r="F33" s="28">
        <v>14</v>
      </c>
      <c r="G33" s="28" t="s">
        <v>13</v>
      </c>
      <c r="H33" s="28"/>
      <c r="I33" s="28"/>
      <c r="J33" s="28"/>
      <c r="K33" s="28"/>
      <c r="L33" s="28"/>
      <c r="M33" s="28"/>
      <c r="N33" s="29">
        <f t="shared" si="3"/>
        <v>0</v>
      </c>
      <c r="O33" s="31">
        <f t="shared" si="4"/>
        <v>0</v>
      </c>
      <c r="P33" s="31">
        <f t="shared" si="0"/>
        <v>25.700099999999999</v>
      </c>
      <c r="Q33" s="28">
        <v>14</v>
      </c>
      <c r="R33" s="32" t="s">
        <v>106</v>
      </c>
      <c r="S33" s="75"/>
    </row>
    <row r="37" spans="1:19" ht="24" customHeight="1">
      <c r="B37" s="4"/>
      <c r="J37" s="2"/>
    </row>
    <row r="38" spans="1:19" ht="19.5" customHeight="1">
      <c r="B38" s="4"/>
      <c r="J38" s="2"/>
    </row>
    <row r="39" spans="1:19" ht="18.75" customHeight="1">
      <c r="B39" s="4"/>
      <c r="J39" s="2"/>
    </row>
    <row r="40" spans="1:19" ht="16.5" customHeight="1">
      <c r="B40" s="4"/>
      <c r="J40" s="2"/>
    </row>
    <row r="41" spans="1:19" ht="17.25" customHeight="1">
      <c r="B41" s="4"/>
      <c r="J41" s="2"/>
    </row>
    <row r="42" spans="1:19" ht="18.75" customHeight="1">
      <c r="B42" s="4"/>
      <c r="J42" s="2"/>
    </row>
    <row r="43" spans="1:19">
      <c r="B43" s="4"/>
      <c r="J43" s="2"/>
    </row>
    <row r="44" spans="1:19">
      <c r="B44" s="4"/>
      <c r="J44" s="2"/>
    </row>
    <row r="45" spans="1:19">
      <c r="B45" s="4"/>
      <c r="J45" s="2"/>
    </row>
    <row r="46" spans="1:19">
      <c r="B46" s="4"/>
      <c r="J46" s="2"/>
    </row>
  </sheetData>
  <autoFilter ref="A1:R33">
    <filterColumn colId="0" showButton="0"/>
    <filterColumn colId="1" showButton="0"/>
    <filterColumn colId="2" showButton="0"/>
    <filterColumn colId="3" hiddenButton="1"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1">
    <mergeCell ref="A1:R1"/>
  </mergeCells>
  <phoneticPr fontId="10" type="noConversion"/>
  <pageMargins left="0.7" right="0.7" top="0.75" bottom="0.75" header="0.3" footer="0.3"/>
  <pageSetup paperSiz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初评结果</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2018-09-20T00:45:00Z</dcterms:created>
  <dcterms:modified xsi:type="dcterms:W3CDTF">2019-09-26T02:01:35Z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2052-11.1.0.9022</vt:lpwstr>
  </property>
</Properties>
</file>